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0" documentId="8_{2FDA3DFE-52E5-47E1-B8C0-0C688C6E0234}" xr6:coauthVersionLast="47" xr6:coauthVersionMax="47" xr10:uidLastSave="{84225138-5D49-4ABD-9C81-C1471831C2E3}"/>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<sst xmlns="http://schemas.openxmlformats.org/spreadsheetml/2006/main" count="579" uniqueCount="298">
  <si>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</si>
  <si>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</si>
  <si>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</si>
  <si>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</si>
  <si>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</si>
  <si>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</si>
  <si>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</si>
  <si>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</si>
  <si>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</si>
  <si>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</si>
  <si>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</si>
  <si>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</si>
  <si>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</si>
  <si>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</si>
  <si>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</si>
  <si>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</si>
  <si>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</si>
  <si>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</si>
  <si>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</si>
  <si>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</si>
  <si>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</si>
  <si>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</si>
  <si>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</si>
  <si>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</si>
  <si>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</si>
  <si>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</si>
  <si>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</si>
  <si>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</si>
  <si>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</si>
  <si>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</si>
  <si>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</si>
  <si>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</si>
  <si>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</si>
  <si>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</si>
  <si>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</si>
  <si>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</si>
  <si>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</si>
  <si>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</si>
  <si>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</si>
  <si>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</si>
  <si>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</si>
  <si>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</si>
  <si>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</si>
  <si>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</si>
  <si>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</si>
  <si>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</si>
  <si>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</si>
  <si>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</si>
  <si>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</si>
  <si>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</si>
  <si>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</si>
  <si>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</si>
  <si>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</si>
  <si>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</si>
  <si>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</si>
  <si>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</si>
  <si>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</si>
  <si>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</si>
  <si>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</si>
  <si>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</si>
  <si>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</si>
  <si>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</si>
  <si>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</si>
  <si>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</si>
  <si>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</si>
  <si>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</si>
  <si>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</si>
  <si>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</si>
  <si>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</si>
  <si>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</si>
  <si>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</si>
  <si>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</si>
  <si>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</si>
  <si>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</si>
  <si>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</si>
  <si>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</si>
  <si>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</si>
  <si>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</si>
  <si>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</si>
  <si>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</si>
  <si>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</si>
  <si>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</si>
  <si>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</si>
  <si>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</si>
  <si>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</si>
  <si>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</si>
  <si>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</si>
  <si>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</si>
  <si>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</si>
  <si>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</si>
  <si>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</si>
  <si>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</si>
  <si>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</si>
  <si>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</si>
  <si>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</si>
  <si>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</si>
  <si>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</si>
  <si>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</si>
  <si>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</si>
  <si>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</si>
  <si>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</si>
  <si>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</si>
  <si>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</si>
  <si>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</si>
  <si>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</si>
  <si>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</si>
  <si>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</si>
  <si>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</si>
  <si>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</si>
  <si>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</si>
  <si>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</si>
  <si>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</si>
  <si>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</si>
  <si>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</si>
  <si>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</si>
  <si>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</si>
  <si>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</si>
  <si>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</si>
  <si>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</si>
  <si>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</si>
  <si>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</si>
  <si>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</si>
  <si>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</si>
  <si>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</si>
  <si>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</si>
  <si>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</si>
  <si>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</si>
  <si>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</si>
  <si>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</si>
  <si>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</si>
  <si>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</si>
  <si>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</si>
  <si>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</si>
  <si>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</si>
  <si>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</si>
  <si>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</si>
  <si>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</si>
  <si>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</si>
  <si>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</si>
  <si>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</si>
  <si>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</si>
  <si>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</si>
  <si>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</si>
  <si>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</si>
  <si>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</si>
  <si>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</si>
  <si>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</si>
  <si>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</si>
  <si>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</si>
  <si>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</si>
  <si>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</si>
  <si>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</si>
  <si>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</si>
  <si>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</si>
  <si>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</si>
  <si>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</si>
  <si>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</si>
  <si>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</si>
  <si>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</si>
  <si>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</si>
  <si>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</si>
  <si>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</si>
  <si>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</si>
  <si>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</si>
  <si>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</si>
  <si>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</si>
  <si>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</si>
  <si>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</si>
  <si>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</si>
  <si>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</si>
  <si>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</si>
  <si>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</si>
  <si>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</si>
  <si>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</si>
  <si>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</si>
  <si>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</si>
  <si>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</si>
  <si>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</si>
  <si>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</si>
  <si>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</si>
  <si>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</si>
  <si>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</si>
  <si>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</si>
  <si>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</si>
  <si>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</si>
  <si>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</si>
  <si>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</si>
  <si>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</si>
  <si>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</si>
  <si>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</si>
  <si>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</si>
  <si>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</si>
  <si>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</si>
  <si>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</si>
  <si>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</si>
  <si>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</si>
  <si>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</si>
  <si>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</si>
  <si>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</si>
  <si>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</si>
  <si>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</si>
  <si>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</si>
  <si>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</si>
  <si>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</si>
  <si>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</si>
  <si>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</si>
  <si>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</si>
  <si>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</si>
  <si>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</si>
  <si>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</si>
  <si>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</si>
  <si>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</si>
  <si>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</si>
  <si>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</si>
  <si>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</si>
  <si>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</si>
  <si>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</si>
  <si>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</si>
  <si>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</si>
  <si>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</si>
  <si>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</si>
  <si>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</si>
  <si>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</si>
  <si>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</si>
  <si>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</si>
  <si>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</si>
  <si>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</si>
  <si>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</si>
  <si>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</si>
  <si>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</si>
  <si>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</si>
  <si>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</si>
  <si>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</si>
  <si>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</si>
  <si>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</si>
  <si>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</si>
  <si>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</si>
  <si>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</si>
  <si>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</si>
  <si>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</si>
  <si>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</si>
  <si>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</si>
  <si>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</si>
  <si>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</si>
  <si>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</si>
  <si>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</si>
  <si>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</si>
  <si>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</si>
  <si>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</si>
  <si>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</si>
  <si>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</si>
  <si>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</si>
  <si>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</si>
  <si>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</si>
  <si>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</si>
  <si>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</si>
  <si>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</si>
  <si>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</si>
  <si>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</si>
  <si>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</si>
  <si>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</si>
  <si>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</si>
  <si>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</si>
  <si>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</si>
  <si>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</si>
  <si>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</si>
  <si>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</si>
  <si>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</si>
  <si>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</si>
  <si>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</si>
  <si>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</si>
  <si>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</si>
  <si>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</si>
  <si>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</si>
  <si>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</si>
  <si>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</si>
  <si>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</si>
  <si>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</si>
  <si>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</si>
  <si>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</si>
  <si>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</si>
  <si>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</si>
  <si>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</si>
  <si>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</si>
  <si>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0286-reC&amp;verwerking kunststof voor recycling (o.b.v. Polyethylene, high density, granulate, recycled {Europe without Switzerland}| polyethylene production, high density, granulate, recycled | Cut-off, U)</t>
  </si>
  <si>
    <t>geen</t>
  </si>
  <si>
    <t>bij geschiktheid kan PVC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</si>
  <si>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PVC 21,51</t>
  </si>
  <si>
    <t>Bepalingsmethode</t>
  </si>
  <si>
    <t>0265-avC&amp;Verbranden PVC (21,51 MJ/kg) (o.b.v. Waste polyvinylchloride {CH}| treatment of, municipal incineration | Cut-off, U)</t>
  </si>
  <si>
    <t>0279-reD&amp;Module D, PVC, per kg NETTO geleverd (o.b.v. vermeden Polyvinylchloride, suspension polymerised {RER}| polyvinylchloride production, suspension polymerisation | Cut-off, U )</t>
  </si>
  <si>
    <t>cat 3 rapport hfd 25 leidingwerk</t>
  </si>
  <si>
    <t>B&amp;U</t>
  </si>
  <si>
    <t>PVC, Kozijnen</t>
  </si>
  <si>
    <t>kozijnen</t>
  </si>
  <si>
    <t>Tauw rapport (2011), beperkte omvang van de studie, maar die studie laat zien dat er geen kozijnen in de BSA stroom werden aangetroffen.</t>
  </si>
  <si>
    <t>conservatieve inschatting dat er 10% nog in verbranding terecht zal komen</t>
  </si>
  <si>
    <t>als conservatieve aanname dat kunststoffen 3 keer te recyclen zijn volgt een factor van 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</si>
</sst>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81</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11" sqref="F1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63</v>
      </c>
      <c r="G8" s="3" t="s">
        <v>3</v>
      </c>
      <c r="H8" s="2" t="s">
        <v>9</v>
      </c>
      <c r="I8" s="3"/>
    </row>
    <row r="9" spans="2:25" ht="10.5" thickTop="1">
      <c r="D9" s="3"/>
      <c r="E9" s="3" t="s">
        <v>10</v>
      </c>
      <c r="F9" s="2" t="s">
        <v>293</v>
      </c>
      <c r="G9" s="3" t="s">
        <v>3</v>
      </c>
      <c r="H9" s="2" t="s">
        <v>9</v>
      </c>
      <c r="I9" s="3"/>
    </row>
    <row r="10" spans="2:25">
      <c r="D10" s="3"/>
      <c r="E10" s="3" t="s">
        <v>11</v>
      </c>
      <c r="F10" s="81" t="s">
        <v>294</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0.9</v>
      </c>
      <c r="G18" s="3" t="s">
        <v>17</v>
      </c>
      <c r="H18" s="2" t="s">
        <v>22</v>
      </c>
      <c r="I18" s="9" t="s">
        <v>23</v>
      </c>
    </row>
    <row r="19" spans="4:9">
      <c r="E19" s="3" t="s">
        <v>25</v>
      </c>
      <c r="F19" s="75">
        <f>'SP 2 EOL efficientie '!E34</f>
        <v>0.1</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0279-reD&amp;Module D, PVC, per kg NETTO geleverd (o.b.v. vermeden Polyvinylchloride, suspension polymerised {RER}| polyvinylchloride production, suspension polymerisation | Cut-off, U )</v>
      </c>
      <c r="G29" s="3" t="s">
        <v>29</v>
      </c>
      <c r="H29" s="69" t="str">
        <f>'SP 4 recycling'!F18</f>
        <v>cat 3 rapport hfd 25 leidingwerk</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PVC 21,51</v>
      </c>
      <c r="G32" s="3" t="s">
        <v>43</v>
      </c>
      <c r="H32" s="72" t="str">
        <f>'SP 5 AVI'!$F$15</f>
        <v>Bepalingsmethode</v>
      </c>
      <c r="I32" s="9" t="s">
        <v>44</v>
      </c>
    </row>
    <row r="33" spans="4:9" ht="10.5" thickTop="1">
      <c r="E33" s="3" t="s">
        <v>45</v>
      </c>
      <c r="F33" s="71" t="str">
        <f>'SP 5 AVI'!E18</f>
        <v>0265-avC&amp;Verbranden PVC (21,51 MJ/kg) (o.b.v. Waste polyvinylchloride {CH}| treatment of,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t="s">
        <v>286</v>
      </c>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t="s">
        <v>271</v>
      </c>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t="s">
        <v>271</v>
      </c>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t="s">
        <v>271</v>
      </c>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283</v>
      </c>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292</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ht="20">
      <c r="E55" s="35" t="s">
        <v>92</v>
      </c>
      <c r="F55" s="40">
        <v>0.9</v>
      </c>
      <c r="G55" s="23"/>
      <c r="H55" s="23" t="s">
        <v>295</v>
      </c>
    </row>
    <row r="56" spans="5:8">
      <c r="E56" s="35" t="s">
        <v>138</v>
      </c>
      <c r="F56" s="40">
        <v>0.1</v>
      </c>
      <c r="G56" s="23"/>
      <c r="H56" s="23" t="s">
        <v>296</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F54" sqref="F54"/>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0.9</v>
      </c>
      <c r="F13" s="50" t="s">
        <v>150</v>
      </c>
      <c r="J13" s="35" t="s">
        <v>152</v>
      </c>
      <c r="K13" s="48">
        <v>0.5</v>
      </c>
      <c r="L13" s="50" t="s">
        <v>150</v>
      </c>
    </row>
    <row r="14" spans="2:18" ht="20">
      <c r="D14" s="35" t="s">
        <v>153</v>
      </c>
      <c r="E14" s="48">
        <f>'SP 1 Verdeling EOL'!F56</f>
        <v>0.1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0.9</v>
      </c>
      <c r="F33" s="53" t="s">
        <v>184</v>
      </c>
      <c r="J33" s="35" t="s">
        <v>183</v>
      </c>
      <c r="K33" s="48">
        <v>0.49519999999999997</v>
      </c>
      <c r="L33" s="53" t="s">
        <v>184</v>
      </c>
    </row>
    <row r="34" spans="4:12" ht="60">
      <c r="D34" s="35" t="s">
        <v>185</v>
      </c>
      <c r="E34" s="48">
        <f>E14*(1-E27)+E12*E23+E13*E25+E12*E22*E25-E12*E22*E25*E27-E13*E25*E27</f>
        <v>0.1</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G31" sqref="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284</v>
      </c>
      <c r="F7" s="70" t="s">
        <v>91</v>
      </c>
    </row>
    <row r="8" spans="2:22" ht="60.5">
      <c r="D8" s="68" t="s">
        <v>232</v>
      </c>
      <c r="E8" s="70" t="s">
        <v>285</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40.5" thickTop="1">
      <c r="C18" s="55"/>
      <c r="D18" s="70" t="s">
        <v>290</v>
      </c>
      <c r="E18" s="23"/>
      <c r="F18" s="23" t="s">
        <v>291</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v>100</v>
      </c>
      <c r="F30" s="23">
        <v>67</v>
      </c>
      <c r="G30" s="23" t="s">
        <v>297</v>
      </c>
      <c r="H30" s="42">
        <f>IF(E30="","",IF(F30/E30&gt;1,1,F30/E30))</f>
        <v>0.67</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4" sqref="F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287</v>
      </c>
      <c r="F15" s="70" t="s">
        <v>288</v>
      </c>
    </row>
    <row r="17" spans="4:6" ht="11" thickBot="1">
      <c r="D17" s="28" t="s">
        <v>256</v>
      </c>
      <c r="E17" s="28" t="s">
        <v>257</v>
      </c>
      <c r="F17" s="28" t="s">
        <v>258</v>
      </c>
    </row>
    <row r="18" spans="4:6" ht="30.5" thickTop="1">
      <c r="D18" s="70"/>
      <c r="E18" s="80" t="s">
        <v>289</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239BCF4F-574F-47F7-90E9-A5E9746E6A71}"/>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